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120" windowHeight="8805" activeTab="0"/>
  </bookViews>
  <sheets>
    <sheet name="table" sheetId="1" r:id="rId1"/>
  </sheets>
  <definedNames>
    <definedName name="TABLE" localSheetId="0">'table'!$D$11:$H$16</definedName>
  </definedNames>
  <calcPr fullCalcOnLoad="1"/>
</workbook>
</file>

<file path=xl/sharedStrings.xml><?xml version="1.0" encoding="utf-8"?>
<sst xmlns="http://schemas.openxmlformats.org/spreadsheetml/2006/main" count="20" uniqueCount="20">
  <si>
    <t>0要支援</t>
  </si>
  <si>
    <t>要介護１</t>
  </si>
  <si>
    <t>要介護2</t>
  </si>
  <si>
    <t>要介護3</t>
  </si>
  <si>
    <t>要介護4</t>
  </si>
  <si>
    <t>要介護5</t>
  </si>
  <si>
    <t>要介護度</t>
  </si>
  <si>
    <t>氏名</t>
  </si>
  <si>
    <t>今月の訪問通所系単位合計</t>
  </si>
  <si>
    <t>先月まで使った短期入所日数</t>
  </si>
  <si>
    <t>今月の訪問通所系単位使用割合</t>
  </si>
  <si>
    <t>momo</t>
  </si>
  <si>
    <t>次期拡大措置を受けるための条件：申請月の４ヶ月前と３ヶ月前のそれぞれの月において、</t>
  </si>
  <si>
    <t>入院・入所（短期入所含む）の日数が７日以下</t>
  </si>
  <si>
    <t>短期入所を法定限度額を超えて利用していない</t>
  </si>
  <si>
    <t>入院･入所によらず、訪問通所サービスの利用実績が限度額の６割未満</t>
  </si>
  <si>
    <t>番号</t>
  </si>
  <si>
    <t>要介護１</t>
  </si>
  <si>
    <t>残りの短期入所日数
（法定限度分）</t>
  </si>
  <si>
    <t>今月使用できる短期入所
（振替分）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</si>
</sst>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%"/>
    <numFmt numFmtId="179" formatCode="0_ "/>
    <numFmt numFmtId="180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176" fontId="0" fillId="3" borderId="2" xfId="0" applyNumberFormat="1" applyFont="1" applyFill="1" applyBorder="1" applyAlignment="1">
      <alignment/>
    </xf>
    <xf numFmtId="178" fontId="4" fillId="3" borderId="1" xfId="0" applyNumberFormat="1" applyFont="1" applyFill="1" applyBorder="1" applyAlignment="1">
      <alignment/>
    </xf>
    <xf numFmtId="179" fontId="4" fillId="3" borderId="1" xfId="0" applyNumberFormat="1" applyFont="1" applyFill="1" applyBorder="1" applyAlignment="1" applyProtection="1">
      <alignment/>
      <protection/>
    </xf>
    <xf numFmtId="180" fontId="4" fillId="3" borderId="1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2" borderId="6" xfId="0" applyFont="1" applyFill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3" fillId="0" borderId="7" xfId="0" applyFont="1" applyBorder="1" applyAlignment="1">
      <alignment horizontal="center" vertical="center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b/>
        <i val="0"/>
        <u val="double"/>
        <color rgb="FFFF0000"/>
      </font>
      <border/>
    </dxf>
    <dxf>
      <font>
        <b/>
        <i val="0"/>
        <u val="single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0"/>
  <sheetViews>
    <sheetView showGridLines="0" showRowColHeaders="0" tabSelected="1" workbookViewId="0" topLeftCell="A11">
      <pane ySplit="6" topLeftCell="BM17" activePane="bottomLeft" state="frozen"/>
      <selection pane="topLeft" activeCell="A11" sqref="A11"/>
      <selection pane="bottomLeft" activeCell="C18" sqref="C18"/>
    </sheetView>
  </sheetViews>
  <sheetFormatPr defaultColWidth="9.00390625" defaultRowHeight="13.5"/>
  <cols>
    <col min="1" max="1" width="4.00390625" style="0" customWidth="1"/>
    <col min="2" max="2" width="4.875" style="0" customWidth="1"/>
    <col min="3" max="3" width="15.625" style="0" customWidth="1"/>
    <col min="4" max="4" width="12.50390625" style="0" customWidth="1"/>
    <col min="5" max="5" width="8.625" style="0" customWidth="1"/>
    <col min="6" max="6" width="10.25390625" style="0" customWidth="1"/>
    <col min="7" max="7" width="8.875" style="0" customWidth="1"/>
    <col min="8" max="8" width="11.125" style="0" customWidth="1"/>
    <col min="9" max="9" width="10.50390625" style="0" customWidth="1"/>
    <col min="10" max="10" width="8.00390625" style="0" hidden="1" customWidth="1"/>
    <col min="11" max="11" width="9.00390625" style="0" hidden="1" customWidth="1"/>
    <col min="12" max="12" width="0.37109375" style="0" hidden="1" customWidth="1"/>
  </cols>
  <sheetData>
    <row r="1" ht="21" customHeight="1" hidden="1"/>
    <row r="2" ht="15.75" customHeight="1" hidden="1">
      <c r="E2" s="3"/>
    </row>
    <row r="3" spans="7:10" ht="20.25" customHeight="1" hidden="1">
      <c r="G3" s="1" t="s">
        <v>0</v>
      </c>
      <c r="H3" s="1">
        <v>6150</v>
      </c>
      <c r="I3">
        <v>7</v>
      </c>
      <c r="J3">
        <v>954</v>
      </c>
    </row>
    <row r="4" spans="7:10" ht="13.5" hidden="1">
      <c r="G4" s="1" t="s">
        <v>1</v>
      </c>
      <c r="H4" s="1">
        <v>16580</v>
      </c>
      <c r="I4">
        <v>14</v>
      </c>
      <c r="J4">
        <v>984</v>
      </c>
    </row>
    <row r="5" spans="7:10" ht="17.25" customHeight="1" hidden="1">
      <c r="G5" s="1" t="s">
        <v>2</v>
      </c>
      <c r="H5" s="1">
        <v>19480</v>
      </c>
      <c r="I5">
        <v>14</v>
      </c>
      <c r="J5">
        <v>1032</v>
      </c>
    </row>
    <row r="6" spans="7:10" ht="19.5" customHeight="1" hidden="1">
      <c r="G6" s="1" t="s">
        <v>3</v>
      </c>
      <c r="H6" s="1">
        <v>26750</v>
      </c>
      <c r="I6">
        <v>21</v>
      </c>
      <c r="J6">
        <v>1079</v>
      </c>
    </row>
    <row r="7" spans="7:10" ht="19.5" customHeight="1" hidden="1">
      <c r="G7" s="1" t="s">
        <v>4</v>
      </c>
      <c r="H7" s="1">
        <v>30600</v>
      </c>
      <c r="I7">
        <v>21</v>
      </c>
      <c r="J7">
        <v>1126</v>
      </c>
    </row>
    <row r="8" spans="7:10" ht="23.25" customHeight="1" hidden="1">
      <c r="G8" s="1" t="s">
        <v>5</v>
      </c>
      <c r="H8" s="1">
        <v>35830</v>
      </c>
      <c r="I8">
        <v>42</v>
      </c>
      <c r="J8">
        <v>1173</v>
      </c>
    </row>
    <row r="9" ht="19.5" customHeight="1" hidden="1"/>
    <row r="10" ht="19.5" customHeight="1" hidden="1" thickBot="1">
      <c r="E10" s="4"/>
    </row>
    <row r="11" spans="3:10" ht="18.75" customHeight="1">
      <c r="C11" s="17" t="s">
        <v>12</v>
      </c>
      <c r="D11" s="11"/>
      <c r="E11" s="11"/>
      <c r="F11" s="11"/>
      <c r="G11" s="11"/>
      <c r="H11" s="11"/>
      <c r="I11" s="11"/>
      <c r="J11" s="10"/>
    </row>
    <row r="12" spans="3:10" ht="19.5" customHeight="1">
      <c r="C12" s="18" t="s">
        <v>15</v>
      </c>
      <c r="D12" s="11"/>
      <c r="E12" s="11"/>
      <c r="F12" s="11"/>
      <c r="G12" s="11"/>
      <c r="H12" s="11"/>
      <c r="I12" s="11"/>
      <c r="J12" s="12"/>
    </row>
    <row r="13" spans="3:10" ht="19.5" customHeight="1">
      <c r="C13" s="18" t="s">
        <v>14</v>
      </c>
      <c r="D13" s="11"/>
      <c r="E13" s="11"/>
      <c r="F13" s="11"/>
      <c r="G13" s="11"/>
      <c r="H13" s="11"/>
      <c r="I13" s="11"/>
      <c r="J13" s="12"/>
    </row>
    <row r="14" spans="3:10" ht="19.5" customHeight="1" thickBot="1">
      <c r="C14" s="18" t="s">
        <v>13</v>
      </c>
      <c r="D14" s="11"/>
      <c r="E14" s="11"/>
      <c r="F14" s="11"/>
      <c r="G14" s="11"/>
      <c r="H14" s="11"/>
      <c r="I14" s="11"/>
      <c r="J14" s="13"/>
    </row>
    <row r="15" ht="19.5" customHeight="1"/>
    <row r="16" spans="2:9" s="5" customFormat="1" ht="47.25" customHeight="1" thickBot="1">
      <c r="B16" s="15" t="s">
        <v>16</v>
      </c>
      <c r="C16" s="21" t="s">
        <v>7</v>
      </c>
      <c r="D16" s="15" t="s">
        <v>6</v>
      </c>
      <c r="E16" s="16" t="s">
        <v>9</v>
      </c>
      <c r="F16" s="16" t="s">
        <v>8</v>
      </c>
      <c r="G16" s="16" t="s">
        <v>10</v>
      </c>
      <c r="H16" s="16" t="s">
        <v>18</v>
      </c>
      <c r="I16" s="16" t="s">
        <v>19</v>
      </c>
    </row>
    <row r="17" spans="2:12" ht="23.25" customHeight="1" thickBot="1">
      <c r="B17" s="24">
        <v>1</v>
      </c>
      <c r="C17" s="22" t="s">
        <v>11</v>
      </c>
      <c r="D17" s="14" t="s">
        <v>17</v>
      </c>
      <c r="E17" s="19">
        <v>6</v>
      </c>
      <c r="F17" s="19">
        <v>6500</v>
      </c>
      <c r="G17" s="7">
        <f>IF(F17="","",F17/J17)</f>
        <v>0.39203860072376356</v>
      </c>
      <c r="H17" s="9">
        <f>IF(E17="","",K17-E17)</f>
        <v>8</v>
      </c>
      <c r="I17" s="8">
        <f>IF(F17="","",IF((J17-F17)/L17-INT((J17-F17)/L17)&lt;0.1,INT((J17-F17)/L17),INT((J17-F17)/L17)+1))</f>
        <v>11</v>
      </c>
      <c r="J17" s="6">
        <f>IF(D17="","",LOOKUP(D17,$G$3:$G$8,$H$3:$H$8))</f>
        <v>16580</v>
      </c>
      <c r="K17" s="6">
        <f>IF(D17="","",LOOKUP(D17,$G$3:$G$8,$I$3:$I$8))</f>
        <v>14</v>
      </c>
      <c r="L17" s="6">
        <f>IF(D17="","",LOOKUP(D17,$G$3:$G$8,$J$3:$J$8))</f>
        <v>984</v>
      </c>
    </row>
    <row r="18" spans="2:12" ht="23.25" customHeight="1" thickBot="1">
      <c r="B18" s="24">
        <v>2</v>
      </c>
      <c r="C18" s="23"/>
      <c r="D18" s="2"/>
      <c r="E18" s="20"/>
      <c r="F18" s="20"/>
      <c r="G18" s="7">
        <f>IF(F18="","",F18/J18)</f>
      </c>
      <c r="H18" s="9">
        <f>IF(E18="","",K18-E18)</f>
      </c>
      <c r="I18" s="8">
        <f>IF(F18="","",IF((J18-F18)/L18-INT((J18-F18)/L18)&lt;0.1,INT((J18-F18)/L18),INT((J18-F18)/L18)+1))</f>
      </c>
      <c r="J18" s="6">
        <f>IF(D18="","",LOOKUP(D18,$G$3:$G$8,$H$3:$H$8))</f>
      </c>
      <c r="K18" s="6">
        <f>IF(D18="","",LOOKUP(D18,$G$3:$G$8,$I$3:$I$8))</f>
      </c>
      <c r="L18" s="6">
        <f>IF(D18="","",LOOKUP(D18,$G$3:$G$8,$J$3:$J$8))</f>
      </c>
    </row>
    <row r="19" spans="2:12" ht="23.25" customHeight="1" thickBot="1">
      <c r="B19" s="24">
        <v>3</v>
      </c>
      <c r="C19" s="23"/>
      <c r="D19" s="2"/>
      <c r="E19" s="20"/>
      <c r="F19" s="20"/>
      <c r="G19" s="7">
        <f aca="true" t="shared" si="0" ref="G19:G24">IF(F19="","",F19/J19)</f>
      </c>
      <c r="H19" s="9">
        <f aca="true" t="shared" si="1" ref="H19:H24">IF(E19="","",K19-E19)</f>
      </c>
      <c r="I19" s="8">
        <f aca="true" t="shared" si="2" ref="I19:I24">IF(F19="","",IF((J19-F19)/L19-INT((J19-F19)/L19)&lt;0.1,INT((J19-F19)/L19),INT((J19-F19)/L19)+1))</f>
      </c>
      <c r="J19" s="6">
        <f aca="true" t="shared" si="3" ref="J19:J24">IF(D19="","",LOOKUP(D19,$G$3:$G$8,$H$3:$H$8))</f>
      </c>
      <c r="K19" s="6">
        <f aca="true" t="shared" si="4" ref="K19:K24">IF(D19="","",LOOKUP(D19,$G$3:$G$8,$I$3:$I$8))</f>
      </c>
      <c r="L19" s="6">
        <f aca="true" t="shared" si="5" ref="L19:L24">IF(D19="","",LOOKUP(D19,$G$3:$G$8,$J$3:$J$8))</f>
      </c>
    </row>
    <row r="20" spans="2:12" ht="23.25" customHeight="1" thickBot="1">
      <c r="B20" s="24">
        <v>4</v>
      </c>
      <c r="C20" s="23"/>
      <c r="D20" s="2"/>
      <c r="E20" s="20"/>
      <c r="F20" s="20"/>
      <c r="G20" s="7">
        <f t="shared" si="0"/>
      </c>
      <c r="H20" s="9">
        <f t="shared" si="1"/>
      </c>
      <c r="I20" s="8">
        <f t="shared" si="2"/>
      </c>
      <c r="J20" s="6">
        <f t="shared" si="3"/>
      </c>
      <c r="K20" s="6">
        <f t="shared" si="4"/>
      </c>
      <c r="L20" s="6">
        <f t="shared" si="5"/>
      </c>
    </row>
    <row r="21" spans="2:12" ht="23.25" customHeight="1" thickBot="1">
      <c r="B21" s="24">
        <v>5</v>
      </c>
      <c r="C21" s="23"/>
      <c r="D21" s="2"/>
      <c r="E21" s="20"/>
      <c r="F21" s="20"/>
      <c r="G21" s="7">
        <f t="shared" si="0"/>
      </c>
      <c r="H21" s="9">
        <f t="shared" si="1"/>
      </c>
      <c r="I21" s="8">
        <f t="shared" si="2"/>
      </c>
      <c r="J21" s="6">
        <f t="shared" si="3"/>
      </c>
      <c r="K21" s="6">
        <f t="shared" si="4"/>
      </c>
      <c r="L21" s="6">
        <f t="shared" si="5"/>
      </c>
    </row>
    <row r="22" spans="2:12" ht="23.25" customHeight="1" thickBot="1">
      <c r="B22" s="24">
        <v>6</v>
      </c>
      <c r="C22" s="23"/>
      <c r="D22" s="2"/>
      <c r="E22" s="20"/>
      <c r="F22" s="20"/>
      <c r="G22" s="7">
        <f t="shared" si="0"/>
      </c>
      <c r="H22" s="9">
        <f t="shared" si="1"/>
      </c>
      <c r="I22" s="8">
        <f t="shared" si="2"/>
      </c>
      <c r="J22" s="6">
        <f t="shared" si="3"/>
      </c>
      <c r="K22" s="6">
        <f t="shared" si="4"/>
      </c>
      <c r="L22" s="6">
        <f t="shared" si="5"/>
      </c>
    </row>
    <row r="23" spans="2:12" ht="23.25" customHeight="1" thickBot="1">
      <c r="B23" s="24">
        <v>7</v>
      </c>
      <c r="C23" s="23"/>
      <c r="D23" s="2"/>
      <c r="E23" s="20"/>
      <c r="F23" s="20"/>
      <c r="G23" s="7">
        <f t="shared" si="0"/>
      </c>
      <c r="H23" s="9">
        <f t="shared" si="1"/>
      </c>
      <c r="I23" s="8">
        <f t="shared" si="2"/>
      </c>
      <c r="J23" s="6">
        <f t="shared" si="3"/>
      </c>
      <c r="K23" s="6">
        <f t="shared" si="4"/>
      </c>
      <c r="L23" s="6">
        <f t="shared" si="5"/>
      </c>
    </row>
    <row r="24" spans="2:12" ht="23.25" customHeight="1" thickBot="1">
      <c r="B24" s="24">
        <v>8</v>
      </c>
      <c r="C24" s="23"/>
      <c r="D24" s="2"/>
      <c r="E24" s="20"/>
      <c r="F24" s="20"/>
      <c r="G24" s="7">
        <f t="shared" si="0"/>
      </c>
      <c r="H24" s="9">
        <f t="shared" si="1"/>
      </c>
      <c r="I24" s="8">
        <f t="shared" si="2"/>
      </c>
      <c r="J24" s="6">
        <f t="shared" si="3"/>
      </c>
      <c r="K24" s="6">
        <f t="shared" si="4"/>
      </c>
      <c r="L24" s="6">
        <f t="shared" si="5"/>
      </c>
    </row>
    <row r="25" spans="2:12" ht="23.25" customHeight="1" thickBot="1">
      <c r="B25" s="24">
        <v>9</v>
      </c>
      <c r="C25" s="23"/>
      <c r="D25" s="2"/>
      <c r="E25" s="20"/>
      <c r="F25" s="20"/>
      <c r="G25" s="7">
        <f aca="true" t="shared" si="6" ref="G25:G30">IF(F25="","",F25/J25)</f>
      </c>
      <c r="H25" s="9">
        <f aca="true" t="shared" si="7" ref="H25:H30">IF(E25="","",K25-E25)</f>
      </c>
      <c r="I25" s="8">
        <f aca="true" t="shared" si="8" ref="I25:I30">IF(F25="","",IF((J25-F25)/L25-INT((J25-F25)/L25)&lt;0.1,INT((J25-F25)/L25),INT((J25-F25)/L25)+1))</f>
      </c>
      <c r="J25" s="6">
        <f aca="true" t="shared" si="9" ref="J25:J30">IF(D25="","",LOOKUP(D25,$G$3:$G$8,$H$3:$H$8))</f>
      </c>
      <c r="K25" s="6">
        <f aca="true" t="shared" si="10" ref="K25:K30">IF(D25="","",LOOKUP(D25,$G$3:$G$8,$I$3:$I$8))</f>
      </c>
      <c r="L25" s="6">
        <f aca="true" t="shared" si="11" ref="L25:L30">IF(D25="","",LOOKUP(D25,$G$3:$G$8,$J$3:$J$8))</f>
      </c>
    </row>
    <row r="26" spans="2:12" ht="23.25" customHeight="1" thickBot="1">
      <c r="B26" s="24">
        <v>10</v>
      </c>
      <c r="C26" s="23"/>
      <c r="D26" s="2"/>
      <c r="E26" s="20"/>
      <c r="F26" s="20"/>
      <c r="G26" s="7">
        <f t="shared" si="6"/>
      </c>
      <c r="H26" s="9">
        <f t="shared" si="7"/>
      </c>
      <c r="I26" s="8">
        <f t="shared" si="8"/>
      </c>
      <c r="J26" s="6">
        <f t="shared" si="9"/>
      </c>
      <c r="K26" s="6">
        <f t="shared" si="10"/>
      </c>
      <c r="L26" s="6">
        <f t="shared" si="11"/>
      </c>
    </row>
    <row r="27" spans="2:12" ht="23.25" customHeight="1" thickBot="1">
      <c r="B27" s="24">
        <v>11</v>
      </c>
      <c r="C27" s="23"/>
      <c r="D27" s="2"/>
      <c r="E27" s="20"/>
      <c r="F27" s="20"/>
      <c r="G27" s="7">
        <f t="shared" si="6"/>
      </c>
      <c r="H27" s="9">
        <f t="shared" si="7"/>
      </c>
      <c r="I27" s="8">
        <f t="shared" si="8"/>
      </c>
      <c r="J27" s="6">
        <f t="shared" si="9"/>
      </c>
      <c r="K27" s="6">
        <f t="shared" si="10"/>
      </c>
      <c r="L27" s="6">
        <f t="shared" si="11"/>
      </c>
    </row>
    <row r="28" spans="2:12" ht="23.25" customHeight="1" thickBot="1">
      <c r="B28" s="24">
        <v>12</v>
      </c>
      <c r="C28" s="23"/>
      <c r="D28" s="2"/>
      <c r="E28" s="20"/>
      <c r="F28" s="20"/>
      <c r="G28" s="7">
        <f t="shared" si="6"/>
      </c>
      <c r="H28" s="9">
        <f t="shared" si="7"/>
      </c>
      <c r="I28" s="8">
        <f t="shared" si="8"/>
      </c>
      <c r="J28" s="6">
        <f t="shared" si="9"/>
      </c>
      <c r="K28" s="6">
        <f t="shared" si="10"/>
      </c>
      <c r="L28" s="6">
        <f t="shared" si="11"/>
      </c>
    </row>
    <row r="29" spans="2:12" ht="23.25" customHeight="1" thickBot="1">
      <c r="B29" s="24">
        <v>13</v>
      </c>
      <c r="C29" s="23"/>
      <c r="D29" s="2"/>
      <c r="E29" s="20"/>
      <c r="F29" s="20"/>
      <c r="G29" s="7">
        <f t="shared" si="6"/>
      </c>
      <c r="H29" s="9">
        <f t="shared" si="7"/>
      </c>
      <c r="I29" s="8">
        <f t="shared" si="8"/>
      </c>
      <c r="J29" s="6">
        <f t="shared" si="9"/>
      </c>
      <c r="K29" s="6">
        <f t="shared" si="10"/>
      </c>
      <c r="L29" s="6">
        <f t="shared" si="11"/>
      </c>
    </row>
    <row r="30" spans="2:12" ht="23.25" customHeight="1" thickBot="1">
      <c r="B30" s="24">
        <v>14</v>
      </c>
      <c r="C30" s="23"/>
      <c r="D30" s="2"/>
      <c r="E30" s="20"/>
      <c r="F30" s="20"/>
      <c r="G30" s="7">
        <f t="shared" si="6"/>
      </c>
      <c r="H30" s="9">
        <f t="shared" si="7"/>
      </c>
      <c r="I30" s="8">
        <f t="shared" si="8"/>
      </c>
      <c r="J30" s="6">
        <f t="shared" si="9"/>
      </c>
      <c r="K30" s="6">
        <f t="shared" si="10"/>
      </c>
      <c r="L30" s="6">
        <f t="shared" si="11"/>
      </c>
    </row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 sheet="1" objects="1" scenarios="1"/>
  <conditionalFormatting sqref="G17:G30">
    <cfRule type="cellIs" priority="1" dxfId="0" operator="greaterThan" stopIfTrue="1">
      <formula>0.6</formula>
    </cfRule>
  </conditionalFormatting>
  <conditionalFormatting sqref="I17:I30">
    <cfRule type="cellIs" priority="2" dxfId="1" operator="greaterThan" stopIfTrue="1">
      <formula>14</formula>
    </cfRule>
  </conditionalFormatting>
  <dataValidations count="2">
    <dataValidation allowBlank="1" showInputMessage="1" showErrorMessage="1" imeMode="on" sqref="C17:C30"/>
    <dataValidation type="list" allowBlank="1" showInputMessage="1" showErrorMessage="1" sqref="D17:D30">
      <formula1>$G$3:$G$8</formula1>
    </dataValidation>
  </dataValidations>
  <printOptions/>
  <pageMargins left="0.7874015748031497" right="0.7874015748031497" top="0.984251968503937" bottom="0.984251968503937" header="0.5118110236220472" footer="0.5118110236220472"/>
  <pageSetup horizontalDpi="196" verticalDpi="1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ショートステイ</dc:title>
  <dc:subject/>
  <dc:creator>森田三雄</dc:creator>
  <cp:keywords/>
  <dc:description/>
  <cp:lastModifiedBy>momo</cp:lastModifiedBy>
  <cp:lastPrinted>2000-03-27T06:08:31Z</cp:lastPrinted>
  <dcterms:created xsi:type="dcterms:W3CDTF">2000-03-02T11:55:22Z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